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2980" windowHeight="10845"/>
  </bookViews>
  <sheets>
    <sheet name=" CR (in)" sheetId="1" r:id="rId1"/>
    <sheet name=" CR (mm)" sheetId="2" r:id="rId2"/>
  </sheets>
  <definedNames>
    <definedName name="_xlnm.Print_Area" localSheetId="0">' CR (in)'!$B$2:$L$37</definedName>
    <definedName name="_xlnm.Print_Area" localSheetId="1">' CR (mm)'!$B$2:$L$37</definedName>
  </definedNames>
  <calcPr calcId="125725"/>
</workbook>
</file>

<file path=xl/calcChain.xml><?xml version="1.0" encoding="utf-8"?>
<calcChain xmlns="http://schemas.openxmlformats.org/spreadsheetml/2006/main">
  <c r="F37" i="2"/>
  <c r="F32"/>
  <c r="F27"/>
  <c r="F22"/>
  <c r="L17"/>
  <c r="L15"/>
  <c r="J15"/>
  <c r="K15" s="1"/>
  <c r="I15"/>
  <c r="L8"/>
  <c r="J8"/>
  <c r="I8"/>
  <c r="K8" s="1"/>
  <c r="L2"/>
  <c r="F37" i="1"/>
  <c r="F32"/>
  <c r="F27"/>
  <c r="F22"/>
  <c r="L17"/>
  <c r="L15"/>
  <c r="J15"/>
  <c r="K15" s="1"/>
  <c r="I15"/>
  <c r="L8"/>
  <c r="J8"/>
  <c r="I8"/>
  <c r="K8" s="1"/>
  <c r="L2"/>
</calcChain>
</file>

<file path=xl/sharedStrings.xml><?xml version="1.0" encoding="utf-8"?>
<sst xmlns="http://schemas.openxmlformats.org/spreadsheetml/2006/main" count="230" uniqueCount="35">
  <si>
    <t>Compression Ratio Calculator</t>
  </si>
  <si>
    <t>Dome/Dish calculation</t>
  </si>
  <si>
    <t>Bore</t>
  </si>
  <si>
    <t>Stroke</t>
  </si>
  <si>
    <t>Chamber</t>
  </si>
  <si>
    <t>Deck Clearance</t>
  </si>
  <si>
    <t>Gasket Thickness</t>
  </si>
  <si>
    <t>Gasket Diameter</t>
  </si>
  <si>
    <r>
      <t>Target</t>
    </r>
    <r>
      <rPr>
        <b/>
        <sz val="12"/>
        <color indexed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CR</t>
    </r>
  </si>
  <si>
    <t>Swept Volume</t>
  </si>
  <si>
    <t>Gasket Volume</t>
  </si>
  <si>
    <t>Clearance Volume</t>
  </si>
  <si>
    <t>Dome/Dish</t>
  </si>
  <si>
    <t>(in)</t>
  </si>
  <si>
    <t>(cc)</t>
  </si>
  <si>
    <t>(-) above deck</t>
  </si>
  <si>
    <t>Piston Dish is (+) volume</t>
  </si>
  <si>
    <t>(+) below deck</t>
  </si>
  <si>
    <t>Piston Dome is (-) volume</t>
  </si>
  <si>
    <t>CR Calculation</t>
  </si>
  <si>
    <t>CR</t>
  </si>
  <si>
    <t># of cylinders</t>
  </si>
  <si>
    <r>
      <t>Displ (in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</si>
  <si>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Deck</t>
  </si>
  <si>
    <t>Rod</t>
  </si>
  <si>
    <t>Comp</t>
  </si>
  <si>
    <t>CR = (SW+CL) / CL</t>
  </si>
  <si>
    <t>Height</t>
  </si>
  <si>
    <t>Length</t>
  </si>
  <si>
    <t>Clearance</t>
  </si>
  <si>
    <r>
      <t>SW = Bore</t>
    </r>
    <r>
      <rPr>
        <vertAlign val="superscript"/>
        <sz val="10"/>
        <rFont val="Arial"/>
        <family val="2"/>
      </rPr>
      <t>2</t>
    </r>
    <r>
      <rPr>
        <sz val="11"/>
        <rFont val="Calibri"/>
        <family val="2"/>
      </rPr>
      <t xml:space="preserve"> / 4 x PI x Stroke </t>
    </r>
  </si>
  <si>
    <t>CL = Chamber + Deck + Gasket ± Dish/Dome</t>
  </si>
  <si>
    <r>
      <t>cc = in</t>
    </r>
    <r>
      <rPr>
        <vertAlign val="superscript"/>
        <sz val="10"/>
        <rFont val="Arial"/>
        <family val="2"/>
      </rPr>
      <t>3</t>
    </r>
    <r>
      <rPr>
        <sz val="11"/>
        <rFont val="Calibri"/>
        <family val="2"/>
      </rPr>
      <t xml:space="preserve"> x 16.387</t>
    </r>
  </si>
  <si>
    <t>(mm)</t>
  </si>
  <si>
    <r>
      <t>Displ (L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</si>
</sst>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0"/>
      <color theme="1"/>
      <name val="Arial"/>
      <family val="2"/>
    </font>
    <font>
      <sz val="10"/>
      <name val="Arial"/>
      <family val="2"/>
    </font>
    <font>
      <sz val="9"/>
      <name val="MS Sans Serif"/>
      <family val="2"/>
    </font>
    <font>
      <b/>
      <sz val="28"/>
      <color indexed="12"/>
      <name val="Helv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14" fontId="4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6" xfId="1" applyFont="1" applyFill="1" applyBorder="1" applyAlignment="1" applyProtection="1">
      <alignment horizontal="center"/>
    </xf>
    <xf numFmtId="0" fontId="1" fillId="0" borderId="6" xfId="1" applyFill="1" applyBorder="1" applyAlignment="1" applyProtection="1">
      <alignment horizontal="center"/>
    </xf>
    <xf numFmtId="164" fontId="1" fillId="2" borderId="7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164" fontId="1" fillId="3" borderId="7" xfId="1" applyNumberFormat="1" applyFill="1" applyBorder="1" applyAlignment="1" applyProtection="1">
      <alignment horizontal="center"/>
    </xf>
    <xf numFmtId="164" fontId="4" fillId="4" borderId="7" xfId="1" applyNumberFormat="1" applyFont="1" applyFill="1" applyBorder="1" applyAlignment="1" applyProtection="1">
      <alignment horizontal="center"/>
    </xf>
    <xf numFmtId="0" fontId="1" fillId="0" borderId="0" xfId="1" applyFill="1" applyAlignment="1" applyProtection="1">
      <alignment horizontal="center"/>
      <protection locked="0"/>
    </xf>
    <xf numFmtId="0" fontId="1" fillId="0" borderId="0" xfId="1" applyFill="1" applyAlignment="1" applyProtection="1">
      <alignment horizontal="right"/>
      <protection locked="0"/>
    </xf>
    <xf numFmtId="0" fontId="1" fillId="0" borderId="0" xfId="1" applyFont="1" applyFill="1" applyProtection="1"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164" fontId="1" fillId="3" borderId="7" xfId="1" applyNumberFormat="1" applyFont="1" applyFill="1" applyBorder="1" applyAlignment="1" applyProtection="1">
      <alignment horizontal="center"/>
    </xf>
    <xf numFmtId="2" fontId="4" fillId="4" borderId="7" xfId="1" applyNumberFormat="1" applyFont="1" applyFill="1" applyBorder="1" applyAlignment="1" applyProtection="1">
      <alignment horizontal="center"/>
    </xf>
    <xf numFmtId="0" fontId="1" fillId="0" borderId="0" xfId="1" applyFont="1" applyFill="1" applyAlignment="1" applyProtection="1">
      <alignment horizontal="right"/>
      <protection locked="0"/>
    </xf>
    <xf numFmtId="0" fontId="4" fillId="0" borderId="7" xfId="1" applyFont="1" applyFill="1" applyBorder="1" applyAlignment="1" applyProtection="1">
      <alignment horizontal="center"/>
    </xf>
    <xf numFmtId="165" fontId="1" fillId="4" borderId="7" xfId="1" applyNumberFormat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0" fontId="6" fillId="0" borderId="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  <protection locked="0"/>
    </xf>
    <xf numFmtId="164" fontId="1" fillId="4" borderId="7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Protection="1">
      <protection locked="0"/>
    </xf>
    <xf numFmtId="2" fontId="1" fillId="4" borderId="7" xfId="1" applyNumberFormat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3" xfId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protection locked="0"/>
    </xf>
    <xf numFmtId="0" fontId="1" fillId="0" borderId="3" xfId="1" applyFont="1" applyFill="1" applyBorder="1" applyAlignment="1" applyProtection="1"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5" xfId="1" applyFill="1" applyBorder="1" applyAlignment="1" applyProtection="1">
      <alignment horizontal="center" vertical="center" wrapText="1"/>
    </xf>
    <xf numFmtId="0" fontId="1" fillId="0" borderId="6" xfId="1" applyFill="1" applyBorder="1" applyAlignment="1" applyProtection="1">
      <alignment horizontal="center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vertical="center" wrapText="1"/>
    </xf>
    <xf numFmtId="0" fontId="1" fillId="0" borderId="6" xfId="1" applyFont="1" applyFill="1" applyBorder="1" applyAlignment="1" applyProtection="1">
      <alignment vertical="center" wrapText="1"/>
    </xf>
  </cellXfs>
  <cellStyles count="8">
    <cellStyle name="Hyperlink 2" xfId="2"/>
    <cellStyle name="Normal" xfId="0" builtinId="0"/>
    <cellStyle name="Normal 2" xfId="1"/>
    <cellStyle name="Normal 3" xfId="3"/>
    <cellStyle name="Normal 3 2" xfId="4"/>
    <cellStyle name="Normal 3 3" xfId="5"/>
    <cellStyle name="Normal 4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1</xdr:row>
      <xdr:rowOff>99060</xdr:rowOff>
    </xdr:from>
    <xdr:to>
      <xdr:col>3</xdr:col>
      <xdr:colOff>388620</xdr:colOff>
      <xdr:row>1</xdr:row>
      <xdr:rowOff>609600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274320"/>
          <a:ext cx="1501140" cy="510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1</xdr:row>
      <xdr:rowOff>99060</xdr:rowOff>
    </xdr:from>
    <xdr:to>
      <xdr:col>3</xdr:col>
      <xdr:colOff>388620</xdr:colOff>
      <xdr:row>1</xdr:row>
      <xdr:rowOff>609600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274320"/>
          <a:ext cx="1501140" cy="510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showGridLines="0" tabSelected="1" zoomScaleNormal="100" workbookViewId="0">
      <selection activeCell="B8" sqref="B8"/>
    </sheetView>
  </sheetViews>
  <sheetFormatPr defaultColWidth="9.140625" defaultRowHeight="12.75"/>
  <cols>
    <col min="1" max="1" width="3.140625" style="4" customWidth="1"/>
    <col min="2" max="2" width="9.140625" style="4"/>
    <col min="3" max="3" width="12.28515625" style="4" customWidth="1"/>
    <col min="4" max="4" width="12.140625" style="4" customWidth="1"/>
    <col min="5" max="5" width="12.28515625" style="4" bestFit="1" customWidth="1"/>
    <col min="6" max="6" width="12.5703125" style="4" bestFit="1" customWidth="1"/>
    <col min="7" max="7" width="12.5703125" style="4" customWidth="1"/>
    <col min="8" max="8" width="20.28515625" style="4" bestFit="1" customWidth="1"/>
    <col min="9" max="10" width="15.140625" style="4" customWidth="1"/>
    <col min="11" max="11" width="17" style="4" customWidth="1"/>
    <col min="12" max="12" width="13.85546875" style="4" bestFit="1" customWidth="1"/>
    <col min="13" max="13" width="2.5703125" style="4" customWidth="1"/>
    <col min="14" max="16384" width="9.140625" style="4"/>
  </cols>
  <sheetData>
    <row r="1" spans="2:13" ht="13.5" thickBot="1"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</row>
    <row r="2" spans="2:13" ht="55.5" customHeight="1" thickBot="1">
      <c r="B2" s="35"/>
      <c r="C2" s="36"/>
      <c r="D2" s="37"/>
      <c r="E2" s="38" t="s">
        <v>0</v>
      </c>
      <c r="F2" s="39"/>
      <c r="G2" s="39"/>
      <c r="H2" s="39"/>
      <c r="I2" s="39"/>
      <c r="J2" s="39"/>
      <c r="K2" s="40"/>
      <c r="L2" s="5">
        <f ca="1">TODAY()</f>
        <v>41892</v>
      </c>
    </row>
    <row r="4" spans="2:13" ht="18">
      <c r="B4" s="6" t="s">
        <v>1</v>
      </c>
      <c r="L4" s="7"/>
    </row>
    <row r="5" spans="2:13" ht="15.6" customHeight="1"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32" t="s">
        <v>12</v>
      </c>
    </row>
    <row r="6" spans="2:13" ht="15.6" customHeight="1">
      <c r="B6" s="33"/>
      <c r="C6" s="33"/>
      <c r="D6" s="33"/>
      <c r="E6" s="33"/>
      <c r="F6" s="33"/>
      <c r="G6" s="33"/>
      <c r="H6" s="42"/>
      <c r="I6" s="42"/>
      <c r="J6" s="42"/>
      <c r="K6" s="42"/>
      <c r="L6" s="33"/>
    </row>
    <row r="7" spans="2:13">
      <c r="B7" s="8" t="s">
        <v>13</v>
      </c>
      <c r="C7" s="8" t="s">
        <v>13</v>
      </c>
      <c r="D7" s="8" t="s">
        <v>14</v>
      </c>
      <c r="E7" s="8" t="s">
        <v>13</v>
      </c>
      <c r="F7" s="8" t="s">
        <v>13</v>
      </c>
      <c r="G7" s="8" t="s">
        <v>13</v>
      </c>
      <c r="H7" s="43"/>
      <c r="I7" s="9" t="s">
        <v>14</v>
      </c>
      <c r="J7" s="9" t="s">
        <v>14</v>
      </c>
      <c r="K7" s="9" t="s">
        <v>14</v>
      </c>
      <c r="L7" s="8" t="s">
        <v>14</v>
      </c>
    </row>
    <row r="8" spans="2:13">
      <c r="B8" s="10"/>
      <c r="C8" s="10"/>
      <c r="D8" s="11"/>
      <c r="E8" s="10"/>
      <c r="F8" s="10"/>
      <c r="G8" s="10"/>
      <c r="H8" s="11"/>
      <c r="I8" s="12">
        <f>((B8*2.54)^2/4*PI()*(C8*2.54))</f>
        <v>0</v>
      </c>
      <c r="J8" s="12">
        <f>(F8*2.54*(G8*2.54/2)^2*PI())</f>
        <v>0</v>
      </c>
      <c r="K8" s="12">
        <f>I8/(H8-1)</f>
        <v>0</v>
      </c>
      <c r="L8" s="13" t="str">
        <f>IF(B8="","",-((D8)+(E8*2.54*((B8*2.54)^2/4*PI()))+J8-K8))</f>
        <v/>
      </c>
    </row>
    <row r="9" spans="2:13">
      <c r="E9" s="14" t="s">
        <v>15</v>
      </c>
      <c r="F9" s="15"/>
      <c r="G9" s="15"/>
      <c r="L9" s="15" t="s">
        <v>16</v>
      </c>
    </row>
    <row r="10" spans="2:13">
      <c r="E10" s="14" t="s">
        <v>17</v>
      </c>
      <c r="L10" s="15" t="s">
        <v>18</v>
      </c>
    </row>
    <row r="11" spans="2:13" ht="18">
      <c r="B11" s="6" t="s">
        <v>19</v>
      </c>
      <c r="C11" s="16"/>
      <c r="D11" s="16"/>
      <c r="E11" s="16"/>
      <c r="F11" s="16"/>
      <c r="G11" s="16"/>
      <c r="H11" s="16"/>
      <c r="I11" s="16"/>
      <c r="J11" s="16"/>
      <c r="K11" s="16"/>
      <c r="L11" s="7"/>
    </row>
    <row r="12" spans="2:13" ht="15.6" customHeight="1"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12</v>
      </c>
      <c r="I12" s="41" t="s">
        <v>9</v>
      </c>
      <c r="J12" s="41" t="s">
        <v>10</v>
      </c>
      <c r="K12" s="41" t="s">
        <v>11</v>
      </c>
      <c r="L12" s="41" t="s">
        <v>20</v>
      </c>
    </row>
    <row r="13" spans="2:13" ht="15.6" customHeight="1">
      <c r="B13" s="33"/>
      <c r="C13" s="33"/>
      <c r="D13" s="33"/>
      <c r="E13" s="33"/>
      <c r="F13" s="33"/>
      <c r="G13" s="33"/>
      <c r="H13" s="34"/>
      <c r="I13" s="44"/>
      <c r="J13" s="44"/>
      <c r="K13" s="44"/>
      <c r="L13" s="45"/>
    </row>
    <row r="14" spans="2:13" ht="13.15" customHeight="1">
      <c r="B14" s="8" t="s">
        <v>13</v>
      </c>
      <c r="C14" s="8" t="s">
        <v>13</v>
      </c>
      <c r="D14" s="8" t="s">
        <v>14</v>
      </c>
      <c r="E14" s="8" t="s">
        <v>13</v>
      </c>
      <c r="F14" s="8" t="s">
        <v>13</v>
      </c>
      <c r="G14" s="8" t="s">
        <v>13</v>
      </c>
      <c r="H14" s="8" t="s">
        <v>14</v>
      </c>
      <c r="I14" s="8" t="s">
        <v>14</v>
      </c>
      <c r="J14" s="8" t="s">
        <v>14</v>
      </c>
      <c r="K14" s="8" t="s">
        <v>14</v>
      </c>
      <c r="L14" s="46"/>
    </row>
    <row r="15" spans="2:13" ht="13.15" customHeight="1">
      <c r="B15" s="10"/>
      <c r="C15" s="10"/>
      <c r="D15" s="11"/>
      <c r="E15" s="10"/>
      <c r="F15" s="10"/>
      <c r="G15" s="10"/>
      <c r="H15" s="17"/>
      <c r="I15" s="18">
        <f>((B15*2.54)^2/4*PI()*(C15*2.54))</f>
        <v>0</v>
      </c>
      <c r="J15" s="18">
        <f>(F15*2.54*(G15*2.54/2)^2*PI())</f>
        <v>0</v>
      </c>
      <c r="K15" s="18">
        <f>(D15)+(J15)+(E15*2.54*((B15*2.54)^2/4*PI()))+H15</f>
        <v>0</v>
      </c>
      <c r="L15" s="19" t="str">
        <f>IF(B15="","",(I15+K15)/K15)</f>
        <v/>
      </c>
    </row>
    <row r="16" spans="2:13" ht="13.15" customHeight="1">
      <c r="B16" s="16"/>
      <c r="C16" s="16"/>
      <c r="D16" s="16"/>
      <c r="E16" s="7" t="s">
        <v>17</v>
      </c>
      <c r="F16" s="20"/>
      <c r="G16" s="20"/>
      <c r="H16" s="7" t="s">
        <v>16</v>
      </c>
      <c r="I16" s="16"/>
      <c r="J16" s="16"/>
      <c r="K16" s="21" t="s">
        <v>21</v>
      </c>
      <c r="L16" s="21" t="s">
        <v>22</v>
      </c>
    </row>
    <row r="17" spans="2:12" ht="13.15" customHeight="1">
      <c r="B17" s="16"/>
      <c r="C17" s="16"/>
      <c r="D17" s="16"/>
      <c r="E17" s="7" t="s">
        <v>15</v>
      </c>
      <c r="F17" s="16"/>
      <c r="G17" s="16"/>
      <c r="H17" s="7" t="s">
        <v>18</v>
      </c>
      <c r="I17" s="16"/>
      <c r="J17" s="16"/>
      <c r="K17" s="17"/>
      <c r="L17" s="22" t="str">
        <f>IF(K17="","",(B15^2*PI()/4*C15*K17))</f>
        <v/>
      </c>
    </row>
    <row r="18" spans="2:12" ht="13.15" customHeight="1"/>
    <row r="19" spans="2:12" ht="15.75">
      <c r="B19" s="23" t="s">
        <v>23</v>
      </c>
      <c r="C19" s="23" t="s">
        <v>24</v>
      </c>
      <c r="D19" s="23"/>
      <c r="E19" s="23" t="s">
        <v>23</v>
      </c>
      <c r="F19" s="23" t="s">
        <v>25</v>
      </c>
      <c r="G19" s="24"/>
      <c r="H19" s="25"/>
      <c r="I19" s="25" t="s">
        <v>26</v>
      </c>
      <c r="J19" s="25"/>
      <c r="K19" s="16"/>
      <c r="L19" s="16"/>
    </row>
    <row r="20" spans="2:12" ht="15.75">
      <c r="B20" s="26" t="s">
        <v>27</v>
      </c>
      <c r="C20" s="26" t="s">
        <v>28</v>
      </c>
      <c r="D20" s="26" t="s">
        <v>3</v>
      </c>
      <c r="E20" s="26" t="s">
        <v>29</v>
      </c>
      <c r="F20" s="26" t="s">
        <v>27</v>
      </c>
      <c r="G20" s="24"/>
      <c r="H20" s="25"/>
      <c r="I20" s="25" t="s">
        <v>30</v>
      </c>
      <c r="J20" s="25"/>
      <c r="K20" s="16"/>
      <c r="L20" s="16"/>
    </row>
    <row r="21" spans="2:12">
      <c r="B21" s="8" t="s">
        <v>13</v>
      </c>
      <c r="C21" s="8" t="s">
        <v>13</v>
      </c>
      <c r="D21" s="8" t="s">
        <v>13</v>
      </c>
      <c r="E21" s="8" t="s">
        <v>13</v>
      </c>
      <c r="F21" s="8" t="s">
        <v>13</v>
      </c>
      <c r="G21" s="27"/>
      <c r="H21" s="25"/>
      <c r="I21" s="25" t="s">
        <v>31</v>
      </c>
      <c r="J21" s="25"/>
      <c r="K21" s="16"/>
      <c r="L21" s="16"/>
    </row>
    <row r="22" spans="2:12" ht="15">
      <c r="B22" s="10"/>
      <c r="C22" s="10"/>
      <c r="D22" s="10"/>
      <c r="E22" s="10"/>
      <c r="F22" s="28">
        <f>B22-C22-D22/2-E22</f>
        <v>0</v>
      </c>
      <c r="G22" s="29"/>
      <c r="H22" s="25"/>
      <c r="I22" s="25" t="s">
        <v>32</v>
      </c>
      <c r="J22" s="25"/>
      <c r="K22" s="16"/>
      <c r="L22" s="16"/>
    </row>
    <row r="23" spans="2:12" ht="12" customHeight="1">
      <c r="B23" s="25"/>
      <c r="C23" s="25"/>
      <c r="D23" s="25"/>
      <c r="E23" s="25"/>
      <c r="F23" s="25"/>
      <c r="G23" s="25"/>
      <c r="H23" s="24"/>
      <c r="I23" s="24"/>
      <c r="J23" s="24"/>
      <c r="K23" s="24"/>
      <c r="L23" s="16"/>
    </row>
    <row r="24" spans="2:12" ht="15.75">
      <c r="B24" s="23" t="s">
        <v>23</v>
      </c>
      <c r="C24" s="23" t="s">
        <v>24</v>
      </c>
      <c r="D24" s="23"/>
      <c r="E24" s="23" t="s">
        <v>25</v>
      </c>
      <c r="F24" s="23" t="s">
        <v>23</v>
      </c>
      <c r="G24" s="24"/>
      <c r="H24" s="24"/>
      <c r="I24" s="24"/>
      <c r="J24" s="24"/>
      <c r="K24" s="24"/>
      <c r="L24" s="16"/>
    </row>
    <row r="25" spans="2:12" ht="15.75">
      <c r="B25" s="26" t="s">
        <v>27</v>
      </c>
      <c r="C25" s="26" t="s">
        <v>28</v>
      </c>
      <c r="D25" s="26" t="s">
        <v>3</v>
      </c>
      <c r="E25" s="26" t="s">
        <v>27</v>
      </c>
      <c r="F25" s="26" t="s">
        <v>29</v>
      </c>
      <c r="G25" s="24"/>
      <c r="H25" s="27"/>
      <c r="I25" s="27"/>
      <c r="J25" s="27"/>
      <c r="K25" s="27"/>
      <c r="L25" s="16"/>
    </row>
    <row r="26" spans="2:12"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27"/>
      <c r="H26" s="25"/>
      <c r="I26" s="25"/>
      <c r="J26" s="25"/>
      <c r="K26" s="30"/>
      <c r="L26" s="16"/>
    </row>
    <row r="27" spans="2:12">
      <c r="B27" s="10"/>
      <c r="C27" s="10"/>
      <c r="D27" s="10"/>
      <c r="E27" s="10"/>
      <c r="F27" s="28">
        <f>B27-C27-D27/2-E27</f>
        <v>0</v>
      </c>
      <c r="G27" s="29"/>
      <c r="H27" s="16"/>
      <c r="I27" s="16"/>
      <c r="J27" s="16"/>
      <c r="K27" s="16"/>
      <c r="L27" s="16"/>
    </row>
    <row r="28" spans="2:1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5.75">
      <c r="B29" s="23" t="s">
        <v>23</v>
      </c>
      <c r="C29" s="23" t="s">
        <v>23</v>
      </c>
      <c r="D29" s="23"/>
      <c r="E29" s="23" t="s">
        <v>25</v>
      </c>
      <c r="F29" s="23" t="s">
        <v>24</v>
      </c>
      <c r="G29" s="16"/>
      <c r="H29" s="16"/>
      <c r="I29" s="16"/>
      <c r="J29" s="16"/>
      <c r="K29" s="16"/>
      <c r="L29" s="16"/>
    </row>
    <row r="30" spans="2:12" ht="15.75">
      <c r="B30" s="26" t="s">
        <v>27</v>
      </c>
      <c r="C30" s="26" t="s">
        <v>29</v>
      </c>
      <c r="D30" s="26" t="s">
        <v>3</v>
      </c>
      <c r="E30" s="26" t="s">
        <v>27</v>
      </c>
      <c r="F30" s="26" t="s">
        <v>28</v>
      </c>
      <c r="G30" s="16"/>
      <c r="H30" s="16"/>
      <c r="I30" s="16"/>
      <c r="J30" s="16"/>
      <c r="K30" s="16"/>
      <c r="L30" s="16"/>
    </row>
    <row r="31" spans="2:12"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16"/>
      <c r="H31" s="16"/>
      <c r="I31" s="16"/>
      <c r="J31" s="16"/>
      <c r="K31" s="16"/>
      <c r="L31" s="16"/>
    </row>
    <row r="32" spans="2:12">
      <c r="B32" s="10"/>
      <c r="C32" s="10"/>
      <c r="D32" s="10"/>
      <c r="E32" s="10"/>
      <c r="F32" s="28">
        <f>B32-C32-D32/2-E32</f>
        <v>0</v>
      </c>
      <c r="G32" s="16"/>
      <c r="H32" s="16"/>
      <c r="I32" s="16"/>
      <c r="J32" s="16"/>
      <c r="K32" s="16"/>
      <c r="L32" s="16"/>
    </row>
    <row r="33" spans="2:12">
      <c r="G33" s="16"/>
      <c r="H33" s="16"/>
      <c r="I33" s="16"/>
      <c r="J33" s="16"/>
      <c r="K33" s="16"/>
      <c r="L33" s="16"/>
    </row>
    <row r="34" spans="2:12" ht="15.75">
      <c r="B34" s="23" t="s">
        <v>24</v>
      </c>
      <c r="C34" s="23" t="s">
        <v>23</v>
      </c>
      <c r="D34" s="23"/>
      <c r="E34" s="23" t="s">
        <v>25</v>
      </c>
      <c r="F34" s="23" t="s">
        <v>23</v>
      </c>
      <c r="G34" s="16"/>
      <c r="H34" s="16"/>
      <c r="I34" s="16"/>
      <c r="J34" s="16"/>
      <c r="K34" s="16"/>
      <c r="L34" s="16"/>
    </row>
    <row r="35" spans="2:12" ht="15.75">
      <c r="B35" s="26" t="s">
        <v>28</v>
      </c>
      <c r="C35" s="26" t="s">
        <v>29</v>
      </c>
      <c r="D35" s="26" t="s">
        <v>3</v>
      </c>
      <c r="E35" s="26" t="s">
        <v>27</v>
      </c>
      <c r="F35" s="26" t="s">
        <v>27</v>
      </c>
      <c r="G35" s="16"/>
      <c r="H35" s="16"/>
      <c r="I35" s="16"/>
      <c r="J35" s="16"/>
      <c r="K35" s="16"/>
      <c r="L35" s="16"/>
    </row>
    <row r="36" spans="2:12">
      <c r="B36" s="8" t="s">
        <v>13</v>
      </c>
      <c r="C36" s="8" t="s">
        <v>13</v>
      </c>
      <c r="D36" s="8" t="s">
        <v>13</v>
      </c>
      <c r="E36" s="8" t="s">
        <v>13</v>
      </c>
      <c r="F36" s="8" t="s">
        <v>13</v>
      </c>
      <c r="G36" s="16"/>
      <c r="H36" s="16"/>
      <c r="I36" s="16"/>
      <c r="J36" s="16"/>
      <c r="K36" s="16"/>
      <c r="L36" s="16"/>
    </row>
    <row r="37" spans="2:12">
      <c r="B37" s="10"/>
      <c r="C37" s="10"/>
      <c r="D37" s="10"/>
      <c r="E37" s="10"/>
      <c r="F37" s="28">
        <f>B37+C37+D37/2+E37</f>
        <v>0</v>
      </c>
      <c r="G37" s="16"/>
      <c r="H37" s="16"/>
      <c r="I37" s="16"/>
      <c r="J37" s="16"/>
      <c r="K37" s="16"/>
      <c r="L37" s="16"/>
    </row>
  </sheetData>
  <sheetProtection sheet="1" objects="1" scenarios="1" formatCells="0" selectLockedCells="1"/>
  <mergeCells count="24">
    <mergeCell ref="J5:J6"/>
    <mergeCell ref="K5:K6"/>
    <mergeCell ref="L5:L6"/>
    <mergeCell ref="F12:F13"/>
    <mergeCell ref="I12:I13"/>
    <mergeCell ref="J12:J13"/>
    <mergeCell ref="K12:K13"/>
    <mergeCell ref="L12:L14"/>
    <mergeCell ref="G12:G13"/>
    <mergeCell ref="H12:H13"/>
    <mergeCell ref="B2:D2"/>
    <mergeCell ref="E2:K2"/>
    <mergeCell ref="B5:B6"/>
    <mergeCell ref="C5:C6"/>
    <mergeCell ref="D5:D6"/>
    <mergeCell ref="E5:E6"/>
    <mergeCell ref="F5:F6"/>
    <mergeCell ref="G5:G6"/>
    <mergeCell ref="H5:H7"/>
    <mergeCell ref="I5:I6"/>
    <mergeCell ref="B12:B13"/>
    <mergeCell ref="C12:C13"/>
    <mergeCell ref="D12:D13"/>
    <mergeCell ref="E12:E13"/>
  </mergeCells>
  <printOptions horizontalCentered="1"/>
  <pageMargins left="0.75" right="0.75" top="0.75" bottom="0.5" header="0.5" footer="0.25"/>
  <pageSetup scale="79" orientation="landscape" r:id="rId1"/>
  <headerFooter alignWithMargins="0"/>
  <colBreaks count="1" manualBreakCount="1">
    <brk id="13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showGridLines="0" zoomScaleNormal="100" workbookViewId="0">
      <selection activeCell="H25" sqref="H25"/>
    </sheetView>
  </sheetViews>
  <sheetFormatPr defaultColWidth="9.140625" defaultRowHeight="12.75"/>
  <cols>
    <col min="1" max="1" width="3.140625" style="4" customWidth="1"/>
    <col min="2" max="2" width="9.140625" style="4"/>
    <col min="3" max="3" width="12.28515625" style="4" customWidth="1"/>
    <col min="4" max="4" width="12.140625" style="4" customWidth="1"/>
    <col min="5" max="5" width="12.28515625" style="4" bestFit="1" customWidth="1"/>
    <col min="6" max="6" width="12.5703125" style="4" bestFit="1" customWidth="1"/>
    <col min="7" max="7" width="12.5703125" style="4" customWidth="1"/>
    <col min="8" max="8" width="20.28515625" style="4" bestFit="1" customWidth="1"/>
    <col min="9" max="10" width="15.140625" style="4" customWidth="1"/>
    <col min="11" max="11" width="17" style="4" customWidth="1"/>
    <col min="12" max="12" width="13.85546875" style="4" bestFit="1" customWidth="1"/>
    <col min="13" max="13" width="2.5703125" style="4" customWidth="1"/>
    <col min="14" max="16384" width="9.140625" style="4"/>
  </cols>
  <sheetData>
    <row r="1" spans="2:13" ht="13.5" thickBot="1"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</row>
    <row r="2" spans="2:13" ht="55.5" customHeight="1" thickBot="1">
      <c r="B2" s="35"/>
      <c r="C2" s="36"/>
      <c r="D2" s="37"/>
      <c r="E2" s="38" t="s">
        <v>0</v>
      </c>
      <c r="F2" s="39"/>
      <c r="G2" s="39"/>
      <c r="H2" s="39"/>
      <c r="I2" s="39"/>
      <c r="J2" s="39"/>
      <c r="K2" s="40"/>
      <c r="L2" s="5">
        <f ca="1">TODAY()</f>
        <v>41892</v>
      </c>
    </row>
    <row r="4" spans="2:13" ht="18">
      <c r="B4" s="6" t="s">
        <v>1</v>
      </c>
      <c r="L4" s="7"/>
    </row>
    <row r="5" spans="2:13" ht="15.6" customHeight="1"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32" t="s">
        <v>12</v>
      </c>
    </row>
    <row r="6" spans="2:13" ht="15.6" customHeight="1">
      <c r="B6" s="33"/>
      <c r="C6" s="33"/>
      <c r="D6" s="33"/>
      <c r="E6" s="33"/>
      <c r="F6" s="33"/>
      <c r="G6" s="33"/>
      <c r="H6" s="42"/>
      <c r="I6" s="42"/>
      <c r="J6" s="42"/>
      <c r="K6" s="42"/>
      <c r="L6" s="33"/>
    </row>
    <row r="7" spans="2:13">
      <c r="B7" s="8" t="s">
        <v>33</v>
      </c>
      <c r="C7" s="8" t="s">
        <v>33</v>
      </c>
      <c r="D7" s="8" t="s">
        <v>14</v>
      </c>
      <c r="E7" s="8" t="s">
        <v>33</v>
      </c>
      <c r="F7" s="8" t="s">
        <v>33</v>
      </c>
      <c r="G7" s="8" t="s">
        <v>33</v>
      </c>
      <c r="H7" s="43"/>
      <c r="I7" s="9" t="s">
        <v>14</v>
      </c>
      <c r="J7" s="9" t="s">
        <v>14</v>
      </c>
      <c r="K7" s="9" t="s">
        <v>14</v>
      </c>
      <c r="L7" s="8" t="s">
        <v>14</v>
      </c>
    </row>
    <row r="8" spans="2:13">
      <c r="B8" s="10"/>
      <c r="C8" s="10"/>
      <c r="D8" s="11"/>
      <c r="E8" s="10"/>
      <c r="F8" s="10"/>
      <c r="G8" s="10"/>
      <c r="H8" s="11"/>
      <c r="I8" s="12">
        <f>((B8/10)^2/4*PI()*(C8/10))</f>
        <v>0</v>
      </c>
      <c r="J8" s="12">
        <f>(F8/10*(G8/10/2)^2*PI())</f>
        <v>0</v>
      </c>
      <c r="K8" s="12">
        <f>I8/(H8-1)</f>
        <v>0</v>
      </c>
      <c r="L8" s="13" t="str">
        <f>IF(B8="","",-((D8)+(E8/10*((B8/10)^2/4*PI()))+J8-K8))</f>
        <v/>
      </c>
    </row>
    <row r="9" spans="2:13">
      <c r="E9" s="14" t="s">
        <v>15</v>
      </c>
      <c r="F9" s="15"/>
      <c r="G9" s="15"/>
      <c r="L9" s="15" t="s">
        <v>16</v>
      </c>
    </row>
    <row r="10" spans="2:13">
      <c r="E10" s="14" t="s">
        <v>17</v>
      </c>
      <c r="L10" s="15" t="s">
        <v>18</v>
      </c>
    </row>
    <row r="11" spans="2:13" ht="18">
      <c r="B11" s="6" t="s">
        <v>19</v>
      </c>
      <c r="C11" s="16"/>
      <c r="D11" s="16"/>
      <c r="E11" s="16"/>
      <c r="F11" s="16"/>
      <c r="G11" s="16"/>
      <c r="H11" s="16"/>
      <c r="I11" s="16"/>
      <c r="J11" s="16"/>
      <c r="K11" s="16"/>
      <c r="L11" s="7"/>
    </row>
    <row r="12" spans="2:13" ht="15.6" customHeight="1"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12</v>
      </c>
      <c r="I12" s="41" t="s">
        <v>9</v>
      </c>
      <c r="J12" s="41" t="s">
        <v>10</v>
      </c>
      <c r="K12" s="41" t="s">
        <v>11</v>
      </c>
      <c r="L12" s="41" t="s">
        <v>20</v>
      </c>
    </row>
    <row r="13" spans="2:13" ht="15.6" customHeight="1">
      <c r="B13" s="33"/>
      <c r="C13" s="33"/>
      <c r="D13" s="33"/>
      <c r="E13" s="33"/>
      <c r="F13" s="33"/>
      <c r="G13" s="33"/>
      <c r="H13" s="34"/>
      <c r="I13" s="44"/>
      <c r="J13" s="44"/>
      <c r="K13" s="44"/>
      <c r="L13" s="45"/>
    </row>
    <row r="14" spans="2:13" ht="13.15" customHeight="1">
      <c r="B14" s="8" t="s">
        <v>33</v>
      </c>
      <c r="C14" s="8" t="s">
        <v>33</v>
      </c>
      <c r="D14" s="8" t="s">
        <v>14</v>
      </c>
      <c r="E14" s="8" t="s">
        <v>33</v>
      </c>
      <c r="F14" s="8" t="s">
        <v>33</v>
      </c>
      <c r="G14" s="8" t="s">
        <v>33</v>
      </c>
      <c r="H14" s="8" t="s">
        <v>14</v>
      </c>
      <c r="I14" s="8" t="s">
        <v>14</v>
      </c>
      <c r="J14" s="8" t="s">
        <v>14</v>
      </c>
      <c r="K14" s="8" t="s">
        <v>14</v>
      </c>
      <c r="L14" s="46"/>
    </row>
    <row r="15" spans="2:13" ht="13.15" customHeight="1">
      <c r="B15" s="10"/>
      <c r="C15" s="10"/>
      <c r="D15" s="11"/>
      <c r="E15" s="10"/>
      <c r="F15" s="10"/>
      <c r="G15" s="10"/>
      <c r="H15" s="17"/>
      <c r="I15" s="18">
        <f>((B15/10)^2/4*PI()*(C15/10))</f>
        <v>0</v>
      </c>
      <c r="J15" s="18">
        <f>(F15/10*(G15/10/2)^2*PI())</f>
        <v>0</v>
      </c>
      <c r="K15" s="18">
        <f>(D15)+(J15)+(E15/10*((B15/10)^2/4*PI()))+H15</f>
        <v>0</v>
      </c>
      <c r="L15" s="19" t="str">
        <f>IF(B15="","",(I15+K15)/K15)</f>
        <v/>
      </c>
    </row>
    <row r="16" spans="2:13" ht="13.15" customHeight="1">
      <c r="B16" s="16"/>
      <c r="C16" s="16"/>
      <c r="D16" s="16"/>
      <c r="E16" s="7" t="s">
        <v>17</v>
      </c>
      <c r="F16" s="20"/>
      <c r="G16" s="20"/>
      <c r="H16" s="7" t="s">
        <v>16</v>
      </c>
      <c r="I16" s="16"/>
      <c r="J16" s="16"/>
      <c r="K16" s="21" t="s">
        <v>21</v>
      </c>
      <c r="L16" s="21" t="s">
        <v>34</v>
      </c>
    </row>
    <row r="17" spans="2:12" ht="13.15" customHeight="1">
      <c r="B17" s="16"/>
      <c r="C17" s="16"/>
      <c r="D17" s="16"/>
      <c r="E17" s="7" t="s">
        <v>15</v>
      </c>
      <c r="F17" s="16"/>
      <c r="G17" s="16"/>
      <c r="H17" s="7" t="s">
        <v>18</v>
      </c>
      <c r="I17" s="16"/>
      <c r="J17" s="16"/>
      <c r="K17" s="17"/>
      <c r="L17" s="31" t="str">
        <f>IF(K17="","",(B15^2*PI()/4*C15*K17)/1000000)</f>
        <v/>
      </c>
    </row>
    <row r="18" spans="2:12" ht="13.15" customHeight="1"/>
    <row r="19" spans="2:12" ht="15.75">
      <c r="B19" s="23" t="s">
        <v>23</v>
      </c>
      <c r="C19" s="23" t="s">
        <v>24</v>
      </c>
      <c r="D19" s="23"/>
      <c r="E19" s="23" t="s">
        <v>23</v>
      </c>
      <c r="F19" s="23" t="s">
        <v>25</v>
      </c>
      <c r="G19" s="24"/>
      <c r="H19" s="25"/>
      <c r="I19" s="25" t="s">
        <v>26</v>
      </c>
      <c r="J19" s="25"/>
      <c r="K19" s="16"/>
      <c r="L19" s="16"/>
    </row>
    <row r="20" spans="2:12" ht="15.75">
      <c r="B20" s="26" t="s">
        <v>27</v>
      </c>
      <c r="C20" s="26" t="s">
        <v>28</v>
      </c>
      <c r="D20" s="26" t="s">
        <v>3</v>
      </c>
      <c r="E20" s="26" t="s">
        <v>29</v>
      </c>
      <c r="F20" s="26" t="s">
        <v>27</v>
      </c>
      <c r="G20" s="24"/>
      <c r="H20" s="25"/>
      <c r="I20" s="25" t="s">
        <v>30</v>
      </c>
      <c r="J20" s="25"/>
      <c r="K20" s="16"/>
      <c r="L20" s="16"/>
    </row>
    <row r="21" spans="2:12">
      <c r="B21" s="8" t="s">
        <v>33</v>
      </c>
      <c r="C21" s="8" t="s">
        <v>33</v>
      </c>
      <c r="D21" s="8" t="s">
        <v>33</v>
      </c>
      <c r="E21" s="8" t="s">
        <v>33</v>
      </c>
      <c r="F21" s="8" t="s">
        <v>33</v>
      </c>
      <c r="G21" s="27"/>
      <c r="H21" s="25"/>
      <c r="I21" s="25" t="s">
        <v>31</v>
      </c>
      <c r="J21" s="25"/>
      <c r="K21" s="16"/>
      <c r="L21" s="16"/>
    </row>
    <row r="22" spans="2:12" ht="15">
      <c r="B22" s="10"/>
      <c r="C22" s="10"/>
      <c r="D22" s="10"/>
      <c r="E22" s="10"/>
      <c r="F22" s="28">
        <f>B22-C22-D22/2-E22</f>
        <v>0</v>
      </c>
      <c r="G22" s="29"/>
      <c r="H22" s="25"/>
      <c r="I22" s="25" t="s">
        <v>32</v>
      </c>
      <c r="J22" s="25"/>
      <c r="K22" s="16"/>
      <c r="L22" s="16"/>
    </row>
    <row r="23" spans="2:12" ht="12" customHeight="1">
      <c r="B23" s="25"/>
      <c r="C23" s="25"/>
      <c r="D23" s="25"/>
      <c r="E23" s="25"/>
      <c r="F23" s="25"/>
      <c r="G23" s="25"/>
      <c r="H23" s="24"/>
      <c r="I23" s="24"/>
      <c r="J23" s="24"/>
      <c r="K23" s="24"/>
      <c r="L23" s="16"/>
    </row>
    <row r="24" spans="2:12" ht="15.75">
      <c r="B24" s="23" t="s">
        <v>23</v>
      </c>
      <c r="C24" s="23" t="s">
        <v>24</v>
      </c>
      <c r="D24" s="23"/>
      <c r="E24" s="23" t="s">
        <v>25</v>
      </c>
      <c r="F24" s="23" t="s">
        <v>23</v>
      </c>
      <c r="G24" s="24"/>
      <c r="H24" s="24"/>
      <c r="I24" s="24"/>
      <c r="J24" s="24"/>
      <c r="K24" s="24"/>
      <c r="L24" s="16"/>
    </row>
    <row r="25" spans="2:12" ht="15.75">
      <c r="B25" s="26" t="s">
        <v>27</v>
      </c>
      <c r="C25" s="26" t="s">
        <v>28</v>
      </c>
      <c r="D25" s="26" t="s">
        <v>3</v>
      </c>
      <c r="E25" s="26" t="s">
        <v>27</v>
      </c>
      <c r="F25" s="26" t="s">
        <v>29</v>
      </c>
      <c r="G25" s="24"/>
      <c r="H25" s="27"/>
      <c r="I25" s="27"/>
      <c r="J25" s="27"/>
      <c r="K25" s="27"/>
      <c r="L25" s="16"/>
    </row>
    <row r="26" spans="2:12">
      <c r="B26" s="8" t="s">
        <v>33</v>
      </c>
      <c r="C26" s="8" t="s">
        <v>33</v>
      </c>
      <c r="D26" s="8" t="s">
        <v>33</v>
      </c>
      <c r="E26" s="8" t="s">
        <v>33</v>
      </c>
      <c r="F26" s="8" t="s">
        <v>33</v>
      </c>
      <c r="G26" s="27"/>
      <c r="H26" s="25"/>
      <c r="I26" s="25"/>
      <c r="J26" s="25"/>
      <c r="K26" s="30"/>
      <c r="L26" s="16"/>
    </row>
    <row r="27" spans="2:12">
      <c r="B27" s="10"/>
      <c r="C27" s="10"/>
      <c r="D27" s="10"/>
      <c r="E27" s="10"/>
      <c r="F27" s="28">
        <f>B27-C27-D27/2-E27</f>
        <v>0</v>
      </c>
      <c r="G27" s="29"/>
      <c r="H27" s="16"/>
      <c r="I27" s="16"/>
      <c r="J27" s="16"/>
      <c r="K27" s="16"/>
      <c r="L27" s="16"/>
    </row>
    <row r="28" spans="2:1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5.75">
      <c r="B29" s="23" t="s">
        <v>23</v>
      </c>
      <c r="C29" s="23" t="s">
        <v>23</v>
      </c>
      <c r="D29" s="23"/>
      <c r="E29" s="23" t="s">
        <v>25</v>
      </c>
      <c r="F29" s="23" t="s">
        <v>24</v>
      </c>
      <c r="G29" s="16"/>
      <c r="H29" s="16"/>
      <c r="I29" s="16"/>
      <c r="J29" s="16"/>
      <c r="K29" s="16"/>
      <c r="L29" s="16"/>
    </row>
    <row r="30" spans="2:12" ht="15.75">
      <c r="B30" s="26" t="s">
        <v>27</v>
      </c>
      <c r="C30" s="26" t="s">
        <v>29</v>
      </c>
      <c r="D30" s="26" t="s">
        <v>3</v>
      </c>
      <c r="E30" s="26" t="s">
        <v>27</v>
      </c>
      <c r="F30" s="26" t="s">
        <v>28</v>
      </c>
      <c r="G30" s="16"/>
      <c r="H30" s="16"/>
      <c r="I30" s="16"/>
      <c r="J30" s="16"/>
      <c r="K30" s="16"/>
      <c r="L30" s="16"/>
    </row>
    <row r="31" spans="2:12">
      <c r="B31" s="8" t="s">
        <v>33</v>
      </c>
      <c r="C31" s="8" t="s">
        <v>33</v>
      </c>
      <c r="D31" s="8" t="s">
        <v>33</v>
      </c>
      <c r="E31" s="8" t="s">
        <v>33</v>
      </c>
      <c r="F31" s="8" t="s">
        <v>33</v>
      </c>
      <c r="G31" s="16"/>
      <c r="H31" s="16"/>
      <c r="I31" s="16"/>
      <c r="J31" s="16"/>
      <c r="K31" s="16"/>
      <c r="L31" s="16"/>
    </row>
    <row r="32" spans="2:12">
      <c r="B32" s="10"/>
      <c r="C32" s="10"/>
      <c r="D32" s="10"/>
      <c r="E32" s="10"/>
      <c r="F32" s="28">
        <f>B32-C32-D32/2-E32</f>
        <v>0</v>
      </c>
      <c r="G32" s="16"/>
      <c r="H32" s="16"/>
      <c r="I32" s="16"/>
      <c r="J32" s="16"/>
      <c r="K32" s="16"/>
      <c r="L32" s="16"/>
    </row>
    <row r="33" spans="2:12">
      <c r="G33" s="16"/>
      <c r="H33" s="16"/>
      <c r="I33" s="16"/>
      <c r="J33" s="16"/>
      <c r="K33" s="16"/>
      <c r="L33" s="16"/>
    </row>
    <row r="34" spans="2:12" ht="15.75">
      <c r="B34" s="23" t="s">
        <v>24</v>
      </c>
      <c r="C34" s="23" t="s">
        <v>23</v>
      </c>
      <c r="D34" s="23"/>
      <c r="E34" s="23" t="s">
        <v>25</v>
      </c>
      <c r="F34" s="23" t="s">
        <v>23</v>
      </c>
      <c r="G34" s="16"/>
      <c r="H34" s="16"/>
      <c r="I34" s="16"/>
      <c r="J34" s="16"/>
      <c r="K34" s="16"/>
      <c r="L34" s="16"/>
    </row>
    <row r="35" spans="2:12" ht="15.75">
      <c r="B35" s="26" t="s">
        <v>28</v>
      </c>
      <c r="C35" s="26" t="s">
        <v>29</v>
      </c>
      <c r="D35" s="26" t="s">
        <v>3</v>
      </c>
      <c r="E35" s="26" t="s">
        <v>27</v>
      </c>
      <c r="F35" s="26" t="s">
        <v>27</v>
      </c>
      <c r="G35" s="16"/>
      <c r="H35" s="16"/>
      <c r="I35" s="16"/>
      <c r="J35" s="16"/>
      <c r="K35" s="16"/>
      <c r="L35" s="16"/>
    </row>
    <row r="36" spans="2:12">
      <c r="B36" s="8" t="s">
        <v>33</v>
      </c>
      <c r="C36" s="8" t="s">
        <v>33</v>
      </c>
      <c r="D36" s="8" t="s">
        <v>33</v>
      </c>
      <c r="E36" s="8" t="s">
        <v>33</v>
      </c>
      <c r="F36" s="8" t="s">
        <v>33</v>
      </c>
      <c r="G36" s="16"/>
      <c r="H36" s="16"/>
      <c r="I36" s="16"/>
      <c r="J36" s="16"/>
      <c r="K36" s="16"/>
      <c r="L36" s="16"/>
    </row>
    <row r="37" spans="2:12">
      <c r="B37" s="10"/>
      <c r="C37" s="10"/>
      <c r="D37" s="10"/>
      <c r="E37" s="10"/>
      <c r="F37" s="28">
        <f>B37+C37+D37/2+E37</f>
        <v>0</v>
      </c>
      <c r="G37" s="16"/>
      <c r="H37" s="16"/>
      <c r="I37" s="16"/>
      <c r="J37" s="16"/>
      <c r="K37" s="16"/>
      <c r="L37" s="16"/>
    </row>
  </sheetData>
  <sheetProtection sheet="1" objects="1" scenarios="1" formatCells="0" selectLockedCells="1"/>
  <mergeCells count="24">
    <mergeCell ref="G12:G13"/>
    <mergeCell ref="H12:H13"/>
    <mergeCell ref="B2:D2"/>
    <mergeCell ref="E2:K2"/>
    <mergeCell ref="B5:B6"/>
    <mergeCell ref="C5:C6"/>
    <mergeCell ref="D5:D6"/>
    <mergeCell ref="E5:E6"/>
    <mergeCell ref="F5:F6"/>
    <mergeCell ref="G5:G6"/>
    <mergeCell ref="H5:H7"/>
    <mergeCell ref="I5:I6"/>
    <mergeCell ref="B12:B13"/>
    <mergeCell ref="C12:C13"/>
    <mergeCell ref="D12:D13"/>
    <mergeCell ref="E12:E13"/>
    <mergeCell ref="F12:F13"/>
    <mergeCell ref="I12:I13"/>
    <mergeCell ref="J12:J13"/>
    <mergeCell ref="K12:K13"/>
    <mergeCell ref="L12:L14"/>
    <mergeCell ref="J5:J6"/>
    <mergeCell ref="K5:K6"/>
    <mergeCell ref="L5:L6"/>
  </mergeCells>
  <printOptions horizontalCentered="1"/>
  <pageMargins left="0.75" right="0.75" top="0.75" bottom="0.5" header="0.5" footer="0.25"/>
  <pageSetup scale="79" orientation="landscape" r:id="rId1"/>
  <headerFooter alignWithMargins="0"/>
  <colBreaks count="1" manualBreakCount="1">
    <brk id="1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CR (in)</vt:lpstr>
      <vt:lpstr> CR (mm)</vt:lpstr>
      <vt:lpstr>' CR (in)'!Print_Area</vt:lpstr>
      <vt:lpstr>' CR (mm)'!Print_Area</vt:lpstr>
    </vt:vector>
  </TitlesOfParts>
  <Company>MAHLE Industries,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eric.grilliot</dc:creator>
  <cp:lastModifiedBy>Craig Lancaster</cp:lastModifiedBy>
  <dcterms:created xsi:type="dcterms:W3CDTF">2014-09-09T19:32:54Z</dcterms:created>
  <dcterms:modified xsi:type="dcterms:W3CDTF">2014-09-10T13:58:31Z</dcterms:modified>
</cp:coreProperties>
</file>